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etter\Desktop\"/>
    </mc:Choice>
  </mc:AlternateContent>
  <bookViews>
    <workbookView xWindow="0" yWindow="0" windowWidth="24570" windowHeight="9375" activeTab="1"/>
  </bookViews>
  <sheets>
    <sheet name="2020" sheetId="1" r:id="rId1"/>
    <sheet name="2020 and 2019" sheetId="2" r:id="rId2"/>
    <sheet name="2019" sheetId="3" r:id="rId3"/>
    <sheet name="Chart" sheetId="4" r:id="rId4"/>
  </sheets>
  <definedNames>
    <definedName name="naic_market_share_2020" localSheetId="0">'2020'!$A$3:$N$30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2" l="1"/>
  <c r="L27" i="2"/>
  <c r="M27" i="2"/>
  <c r="F27" i="2"/>
  <c r="E27" i="2"/>
  <c r="C26" i="2"/>
  <c r="C15" i="2"/>
  <c r="N27" i="2"/>
  <c r="I28" i="3"/>
  <c r="H28" i="3"/>
  <c r="E28" i="3"/>
  <c r="D28" i="3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" i="2"/>
  <c r="L28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" i="2"/>
  <c r="J28" i="2"/>
  <c r="H28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P5" i="2"/>
  <c r="H2" i="2"/>
  <c r="C25" i="2"/>
  <c r="C24" i="2"/>
  <c r="C23" i="2"/>
  <c r="C22" i="2"/>
  <c r="C21" i="2"/>
  <c r="C20" i="2"/>
  <c r="C19" i="2"/>
  <c r="C18" i="2"/>
  <c r="C17" i="2"/>
  <c r="C16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connections.xml><?xml version="1.0" encoding="utf-8"?>
<connections xmlns="http://schemas.openxmlformats.org/spreadsheetml/2006/main">
  <connection id="1" name="naic market share 2020" type="6" refreshedVersion="5" background="1" saveData="1">
    <textPr codePage="65001" sourceFile="C:\Users\Huetter\Desktop\naic market share 2020.txt" tab="0" space="1" consecutive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<sst xmlns="http://schemas.openxmlformats.org/spreadsheetml/2006/main" count="115" uniqueCount="88">
  <si>
    <t>**INDUSTRY</t>
  </si>
  <si>
    <t>TOTAL**</t>
  </si>
  <si>
    <t>RANK</t>
  </si>
  <si>
    <t>CODE</t>
  </si>
  <si>
    <t>COMPANY</t>
  </si>
  <si>
    <t>DIRECTPREMIUMSWRITTEN</t>
  </si>
  <si>
    <t>DIRECTPREMIUMSEARNED</t>
  </si>
  <si>
    <t>DIRECTLOSSTOEP</t>
  </si>
  <si>
    <t>DIRECTLOSSANDDCCTOEP</t>
  </si>
  <si>
    <t>MARKETSHARE</t>
  </si>
  <si>
    <t>CUMULATIVEMARKETSHARE</t>
  </si>
  <si>
    <t>STATE FARM GRP</t>
  </si>
  <si>
    <t>BERKSHIRE HATHAWAY GRP</t>
  </si>
  <si>
    <t>ALLSTATE INS GRP</t>
  </si>
  <si>
    <t>UNITED SERV AUTOMOBILE</t>
  </si>
  <si>
    <t>LIBERTY MUT GRP</t>
  </si>
  <si>
    <t>FARMERS INS GRP</t>
  </si>
  <si>
    <t>NATIONWIDE CORP GRP</t>
  </si>
  <si>
    <t>AMERICAN FAMILY INS</t>
  </si>
  <si>
    <t>AUTO CLUB ENTERPRISES</t>
  </si>
  <si>
    <t>KEMPER CORP GRP</t>
  </si>
  <si>
    <t>ERIE INS GRP</t>
  </si>
  <si>
    <t>AUTO OWNERS GRP</t>
  </si>
  <si>
    <t>NATIONAL GEN GRP</t>
  </si>
  <si>
    <t>CSAA INS GRP</t>
  </si>
  <si>
    <t>MERCURY GEN GRP</t>
  </si>
  <si>
    <t>HARTFORD FIRE &amp;</t>
  </si>
  <si>
    <t>AUTOMOBILE CLUB MI</t>
  </si>
  <si>
    <t>MAPFRE INS GRP</t>
  </si>
  <si>
    <t>AMICA MUT GRP</t>
  </si>
  <si>
    <t>THE HANOVER INS</t>
  </si>
  <si>
    <t>COUNTRY INS &amp;</t>
  </si>
  <si>
    <t>SENTRY INS GRP</t>
  </si>
  <si>
    <t>PROGRESSIVE GRP</t>
  </si>
  <si>
    <t>TRAVELERS GRP</t>
  </si>
  <si>
    <t>METROPOLITAN GRP</t>
  </si>
  <si>
    <t>2020 market share data as of March 29, 2021</t>
  </si>
  <si>
    <t>DIRECT PREMIUMS WRITTEN</t>
  </si>
  <si>
    <t>DIRECT PREMIUMS EARNED</t>
  </si>
  <si>
    <t>DIRECT LOSS TO EP RATIO</t>
  </si>
  <si>
    <t>DIRECT LOSS, DEFENSE, COST CONTAINMENT TO EP RATIO</t>
  </si>
  <si>
    <t>MARKET SHARE</t>
  </si>
  <si>
    <t>STATE FARM</t>
  </si>
  <si>
    <t>BERKSHIRE HATHAWAY (GEICO)</t>
  </si>
  <si>
    <t>PROGRESSIVE</t>
  </si>
  <si>
    <t>ALLSTATE</t>
  </si>
  <si>
    <t>USAA</t>
  </si>
  <si>
    <t>LIBERTY MUTUAL</t>
  </si>
  <si>
    <t>FARMERS</t>
  </si>
  <si>
    <t>NATIONWIDE</t>
  </si>
  <si>
    <t>TRAVELERS</t>
  </si>
  <si>
    <t>AMERICAN FAMILY</t>
  </si>
  <si>
    <t>ERIE</t>
  </si>
  <si>
    <t>KEMPER</t>
  </si>
  <si>
    <t>NATIONAL GENERAL</t>
  </si>
  <si>
    <t>AUTO-OWNERS</t>
  </si>
  <si>
    <t>METROPOLITAN</t>
  </si>
  <si>
    <t>HARTFORD</t>
  </si>
  <si>
    <t>MAPFRE</t>
  </si>
  <si>
    <t>AMICA</t>
  </si>
  <si>
    <t>HANOVER</t>
  </si>
  <si>
    <t>EVERYONE ELSE</t>
  </si>
  <si>
    <t>INDUSTRY TOTAL</t>
  </si>
  <si>
    <t>2019 RANK BY PREMIUM</t>
  </si>
  <si>
    <t>2020 RANK BY PREMIUM</t>
  </si>
  <si>
    <t>RANK CHANGE FROM 2019</t>
  </si>
  <si>
    <t>DIRECT LOSS TO EP RATIO CHANGE FROM 2019</t>
  </si>
  <si>
    <t>LOSS, DEFENSE/COST CONTAINMENT RATIO CHANGE FROM 2019</t>
  </si>
  <si>
    <t>MARKET SHARE CHANGE FROM 2019</t>
  </si>
  <si>
    <t>CUMULATIVE MARKET SHARE 2020</t>
  </si>
  <si>
    <t>CUMULATIVE MARKET SHARE 2019</t>
  </si>
  <si>
    <t>2019 market share data as of March 30, 2020</t>
  </si>
  <si>
    <t>STATE</t>
  </si>
  <si>
    <t>BERKSHIRE</t>
  </si>
  <si>
    <t>UNITED</t>
  </si>
  <si>
    <t>LIBERTY</t>
  </si>
  <si>
    <t>AMERICAN</t>
  </si>
  <si>
    <t>AUTO</t>
  </si>
  <si>
    <t>NATIONAL</t>
  </si>
  <si>
    <t>CSAA</t>
  </si>
  <si>
    <t>MERCURY</t>
  </si>
  <si>
    <t>AUTOMOBILE</t>
  </si>
  <si>
    <t>THE</t>
  </si>
  <si>
    <t>COUNTRY</t>
  </si>
  <si>
    <t>SENTRY</t>
  </si>
  <si>
    <t>AUTO CLUB ENTERPRISES (AAA)</t>
  </si>
  <si>
    <t>CSAA (AAA)</t>
  </si>
  <si>
    <t>AUTOMOBILE CLUB OF MICHIGAN (AAA)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</si>
</sst>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;[Red]\(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0" fontId="1" fillId="0" borderId="0" xfId="0" applyFont="1" applyFill="1" applyAlignment="1">
      <alignment wrapText="1"/>
    </xf>
    <xf numFmtId="0" fontId="0" fillId="0" borderId="0" xfId="0" applyFill="1"/>
    <xf numFmtId="164" fontId="0" fillId="0" borderId="0" xfId="0" applyNumberFormat="1" applyFill="1"/>
    <xf numFmtId="0" fontId="2" fillId="0" borderId="0" xfId="0" applyFont="1" applyFill="1"/>
    <xf numFmtId="2" fontId="0" fillId="0" borderId="0" xfId="0" applyNumberFormat="1"/>
    <xf numFmtId="164" fontId="0" fillId="0" borderId="0" xfId="0" applyNumberFormat="1"/>
    <xf numFmtId="40" fontId="0" fillId="0" borderId="0" xfId="0" applyNumberFormat="1"/>
    <xf numFmtId="4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NAIC 2020 AUTO</a:t>
            </a:r>
            <a:r>
              <a:rPr lang="en-US" baseline="0"/>
              <a:t> INSURANCE MARKET SHARE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512224567862938E-2"/>
          <c:y val="0.12463471695667673"/>
          <c:w val="0.85636394561226226"/>
          <c:h val="0.79769352904960955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882783882783901E-2"/>
                  <c:y val="5.9850374064837541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5641025641025657E-2"/>
                  <c:y val="-5.9850374064837905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2742398623297879E-2"/>
                  <c:y val="-1.1469233012540114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5787545787545819E-2"/>
                  <c:y val="-3.990024937655860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475312409328761E-2"/>
                  <c:y val="-8.055176436278797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9AD4895-C536-4268-B257-F107D12F6209}" type="CATEGORYNAM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[CATEGORY NAME]</a:t>
                    </a:fld>
                    <a:r>
                      <a:rPr lang="en-US" baseline="0"/>
                      <a:t> </a:t>
                    </a:r>
                    <a:fld id="{6F1BA26E-4432-40DA-B6B0-94AD9C1DBCB8}" type="PERCENTAGE">
                      <a:rPr lang="en-US" baseline="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3.4730479211064307E-2"/>
                  <c:y val="-5.122581899484786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8443D39-6E8B-4347-B838-8B65BC222E75}" type="CATEGORYNAM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[CATEGORY NAME]</a:t>
                    </a:fld>
                    <a:r>
                      <a:rPr lang="en-US" baseline="0"/>
                      <a:t> </a:t>
                    </a:r>
                    <a:fld id="{069FFE3A-38E3-4CCB-9534-D5ADC641050E}" type="PERCENTAGE">
                      <a:rPr lang="en-US" baseline="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8.7820512820512842E-2"/>
                      <c:h val="5.4683291770573565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1.2706446954613582E-2"/>
                  <c:y val="-4.609053497942387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249890777629921"/>
                      <c:h val="4.5119341563786011E-2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2.5412960609911056E-3"/>
                  <c:y val="-4.44444444444444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6238881829733167E-3"/>
                  <c:y val="-2.798353909465020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412960609911676E-3"/>
                  <c:y val="-2.139917695473251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"/>
                  <c:y val="-1.481481481481481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8.4709868699703512E-4"/>
                  <c:y val="-8.23045267489712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3.3883947479881405E-3"/>
                  <c:y val="-4.9382716049383322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5412960609911056E-3"/>
                  <c:y val="0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636171113934896E-2"/>
                  <c:y val="8.23045267489712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1.1859381617958367E-2"/>
                  <c:y val="3.9506172839506054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5.9296908089792461E-3"/>
                  <c:y val="3.621399176954744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2.5412960609911179E-2"/>
                  <c:y val="3.127572016460905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4.8284625158831002E-2"/>
                  <c:y val="-4.279835390946502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5.3367217280813214E-2"/>
                  <c:y val="-4.9382716049382713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 and 2019'!$D$2:$D$27</c:f>
              <c:strCache>
                <c:ptCount val="26"/>
                <c:pt idx="0">
                  <c:v>STATE FARM</c:v>
                </c:pt>
                <c:pt idx="1">
                  <c:v>BERKSHIRE HATHAWAY (GEICO)</c:v>
                </c:pt>
                <c:pt idx="2">
                  <c:v>PROGRESSIVE</c:v>
                </c:pt>
                <c:pt idx="3">
                  <c:v>ALLSTATE</c:v>
                </c:pt>
                <c:pt idx="4">
                  <c:v>USAA</c:v>
                </c:pt>
                <c:pt idx="5">
                  <c:v>LIBERTY MUTUAL</c:v>
                </c:pt>
                <c:pt idx="6">
                  <c:v>FARMERS</c:v>
                </c:pt>
                <c:pt idx="7">
                  <c:v>NATIONWIDE</c:v>
                </c:pt>
                <c:pt idx="8">
                  <c:v>AMERICAN FAMILY</c:v>
                </c:pt>
                <c:pt idx="9">
                  <c:v>TRAVELERS</c:v>
                </c:pt>
                <c:pt idx="10">
                  <c:v>AUTO CLUB ENTERPRISES (AAA)</c:v>
                </c:pt>
                <c:pt idx="11">
                  <c:v>KEMPER</c:v>
                </c:pt>
                <c:pt idx="12">
                  <c:v>ERIE</c:v>
                </c:pt>
                <c:pt idx="13">
                  <c:v>AUTO-OWNERS</c:v>
                </c:pt>
                <c:pt idx="14">
                  <c:v>NATIONAL GENERAL</c:v>
                </c:pt>
                <c:pt idx="15">
                  <c:v>CSAA (AAA)</c:v>
                </c:pt>
                <c:pt idx="16">
                  <c:v>MERCURY</c:v>
                </c:pt>
                <c:pt idx="17">
                  <c:v>METROPOLITAN</c:v>
                </c:pt>
                <c:pt idx="18">
                  <c:v>HARTFORD</c:v>
                </c:pt>
                <c:pt idx="19">
                  <c:v>AUTOMOBILE CLUB OF MICHIGAN (AAA)</c:v>
                </c:pt>
                <c:pt idx="20">
                  <c:v>MAPFRE</c:v>
                </c:pt>
                <c:pt idx="21">
                  <c:v>AMICA</c:v>
                </c:pt>
                <c:pt idx="22">
                  <c:v>HANOVER</c:v>
                </c:pt>
                <c:pt idx="23">
                  <c:v>COUNTRY</c:v>
                </c:pt>
                <c:pt idx="24">
                  <c:v>SENTRY</c:v>
                </c:pt>
                <c:pt idx="25">
                  <c:v>EVERYONE ELSE</c:v>
                </c:pt>
              </c:strCache>
            </c:strRef>
          </c:cat>
          <c:val>
            <c:numRef>
              <c:f>'2020 and 2019'!$K$2:$K$27</c:f>
              <c:numCache>
                <c:formatCode>0.00</c:formatCode>
                <c:ptCount val="26"/>
                <c:pt idx="0">
                  <c:v>16.190000000000001</c:v>
                </c:pt>
                <c:pt idx="1">
                  <c:v>13.54</c:v>
                </c:pt>
                <c:pt idx="2">
                  <c:v>13.3</c:v>
                </c:pt>
                <c:pt idx="3">
                  <c:v>9.11</c:v>
                </c:pt>
                <c:pt idx="4">
                  <c:v>6.32</c:v>
                </c:pt>
                <c:pt idx="5">
                  <c:v>4.75</c:v>
                </c:pt>
                <c:pt idx="6">
                  <c:v>3.98</c:v>
                </c:pt>
                <c:pt idx="7">
                  <c:v>2.3199999999999998</c:v>
                </c:pt>
                <c:pt idx="8">
                  <c:v>2.0699999999999998</c:v>
                </c:pt>
                <c:pt idx="9">
                  <c:v>1.96</c:v>
                </c:pt>
                <c:pt idx="10">
                  <c:v>1.43</c:v>
                </c:pt>
                <c:pt idx="11">
                  <c:v>1.4</c:v>
                </c:pt>
                <c:pt idx="12">
                  <c:v>1.36</c:v>
                </c:pt>
                <c:pt idx="13">
                  <c:v>1.32</c:v>
                </c:pt>
                <c:pt idx="14">
                  <c:v>1.26</c:v>
                </c:pt>
                <c:pt idx="15">
                  <c:v>1.1200000000000001</c:v>
                </c:pt>
                <c:pt idx="16">
                  <c:v>1.02</c:v>
                </c:pt>
                <c:pt idx="17">
                  <c:v>0.91</c:v>
                </c:pt>
                <c:pt idx="18">
                  <c:v>0.75</c:v>
                </c:pt>
                <c:pt idx="19">
                  <c:v>0.73</c:v>
                </c:pt>
                <c:pt idx="20">
                  <c:v>0.52</c:v>
                </c:pt>
                <c:pt idx="21">
                  <c:v>0.5</c:v>
                </c:pt>
                <c:pt idx="22">
                  <c:v>0.49</c:v>
                </c:pt>
                <c:pt idx="23">
                  <c:v>0.48</c:v>
                </c:pt>
                <c:pt idx="24">
                  <c:v>0.47</c:v>
                </c:pt>
                <c:pt idx="25" formatCode="#,##0.00_);[Red]\(#,##0.00\)">
                  <c:v>12.700000000000017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3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24</xdr:col>
      <xdr:colOff>361950</xdr:colOff>
      <xdr:row>40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naic market share 2020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A3" sqref="A3:A27"/>
    </sheetView>
  </sheetViews>
  <sheetFormatPr defaultRowHeight="15" x14ac:dyDescent="0.25"/>
  <cols>
    <col min="1" max="1" width="11.7109375" bestFit="1" customWidth="1"/>
    <col min="2" max="2" width="8.5703125" bestFit="1" customWidth="1"/>
    <col min="3" max="3" width="19.140625" customWidth="1"/>
    <col min="4" max="4" width="14.85546875" bestFit="1" customWidth="1"/>
    <col min="5" max="5" width="19" customWidth="1"/>
    <col min="6" max="9" width="13.85546875" bestFit="1" customWidth="1"/>
    <col min="10" max="10" width="12.7109375" bestFit="1" customWidth="1"/>
    <col min="11" max="14" width="6" bestFit="1" customWidth="1"/>
  </cols>
  <sheetData>
    <row r="1" spans="1:9" x14ac:dyDescent="0.25">
      <c r="A1" t="s">
        <v>36</v>
      </c>
    </row>
    <row r="2" spans="1:9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</row>
    <row r="3" spans="1:9" x14ac:dyDescent="0.25">
      <c r="A3">
        <v>1</v>
      </c>
      <c r="B3">
        <v>176</v>
      </c>
      <c r="C3" t="s">
        <v>11</v>
      </c>
      <c r="D3" s="1">
        <v>40397655895</v>
      </c>
      <c r="E3" s="1">
        <v>40964164912</v>
      </c>
      <c r="F3">
        <v>54.57</v>
      </c>
      <c r="G3">
        <v>58.06</v>
      </c>
      <c r="H3">
        <v>16.190000000000001</v>
      </c>
      <c r="I3">
        <v>16.190000000000001</v>
      </c>
    </row>
    <row r="4" spans="1:9" x14ac:dyDescent="0.25">
      <c r="A4">
        <v>2</v>
      </c>
      <c r="B4">
        <v>31</v>
      </c>
      <c r="C4" t="s">
        <v>12</v>
      </c>
      <c r="D4" s="1">
        <v>33785461624</v>
      </c>
      <c r="E4" s="1">
        <v>33946166555</v>
      </c>
      <c r="F4">
        <v>64.489999999999995</v>
      </c>
      <c r="G4">
        <v>66.709999999999994</v>
      </c>
      <c r="H4">
        <v>13.54</v>
      </c>
      <c r="I4">
        <v>29.73</v>
      </c>
    </row>
    <row r="5" spans="1:9" x14ac:dyDescent="0.25">
      <c r="A5">
        <v>3</v>
      </c>
      <c r="B5">
        <v>155</v>
      </c>
      <c r="C5" t="s">
        <v>33</v>
      </c>
      <c r="D5" s="1">
        <v>33171940695</v>
      </c>
      <c r="E5" s="1">
        <v>32516334697</v>
      </c>
      <c r="F5">
        <v>54.03</v>
      </c>
      <c r="G5">
        <v>55.58</v>
      </c>
      <c r="H5">
        <v>13.3</v>
      </c>
      <c r="I5">
        <v>43.03</v>
      </c>
    </row>
    <row r="6" spans="1:9" x14ac:dyDescent="0.25">
      <c r="A6">
        <v>4</v>
      </c>
      <c r="B6">
        <v>8</v>
      </c>
      <c r="C6" t="s">
        <v>13</v>
      </c>
      <c r="D6" s="1">
        <v>22726698535</v>
      </c>
      <c r="E6" s="1">
        <v>22827102532</v>
      </c>
      <c r="F6">
        <v>51.66</v>
      </c>
      <c r="G6">
        <v>54.29</v>
      </c>
      <c r="H6">
        <v>9.11</v>
      </c>
      <c r="I6">
        <v>52.14</v>
      </c>
    </row>
    <row r="7" spans="1:9" x14ac:dyDescent="0.25">
      <c r="A7">
        <v>5</v>
      </c>
      <c r="B7">
        <v>200</v>
      </c>
      <c r="C7" t="s">
        <v>14</v>
      </c>
      <c r="D7" s="1">
        <v>15772993227</v>
      </c>
      <c r="E7" s="1">
        <v>15685675232</v>
      </c>
      <c r="F7">
        <v>57.24</v>
      </c>
      <c r="G7">
        <v>59.26</v>
      </c>
      <c r="H7">
        <v>6.32</v>
      </c>
      <c r="I7">
        <v>58.46</v>
      </c>
    </row>
    <row r="8" spans="1:9" x14ac:dyDescent="0.25">
      <c r="A8">
        <v>6</v>
      </c>
      <c r="B8">
        <v>111</v>
      </c>
      <c r="C8" t="s">
        <v>15</v>
      </c>
      <c r="D8" s="1">
        <v>11847079323</v>
      </c>
      <c r="E8" s="1">
        <v>11613870034</v>
      </c>
      <c r="F8">
        <v>55.3</v>
      </c>
      <c r="G8">
        <v>57.93</v>
      </c>
      <c r="H8">
        <v>4.75</v>
      </c>
      <c r="I8">
        <v>63.21</v>
      </c>
    </row>
    <row r="9" spans="1:9" x14ac:dyDescent="0.25">
      <c r="A9">
        <v>7</v>
      </c>
      <c r="B9">
        <v>69</v>
      </c>
      <c r="C9" t="s">
        <v>16</v>
      </c>
      <c r="D9" s="1">
        <v>9936839825</v>
      </c>
      <c r="E9" s="1">
        <v>10003158900</v>
      </c>
      <c r="F9">
        <v>55.39</v>
      </c>
      <c r="G9">
        <v>56.8</v>
      </c>
      <c r="H9">
        <v>3.98</v>
      </c>
      <c r="I9">
        <v>67.19</v>
      </c>
    </row>
    <row r="10" spans="1:9" x14ac:dyDescent="0.25">
      <c r="A10">
        <v>8</v>
      </c>
      <c r="B10">
        <v>140</v>
      </c>
      <c r="C10" t="s">
        <v>17</v>
      </c>
      <c r="D10" s="1">
        <v>5778148603</v>
      </c>
      <c r="E10" s="1">
        <v>5849710269</v>
      </c>
      <c r="F10">
        <v>57.29</v>
      </c>
      <c r="G10">
        <v>59</v>
      </c>
      <c r="H10">
        <v>2.3199999999999998</v>
      </c>
      <c r="I10">
        <v>69.510000000000005</v>
      </c>
    </row>
    <row r="11" spans="1:9" x14ac:dyDescent="0.25">
      <c r="A11">
        <v>9</v>
      </c>
      <c r="B11">
        <v>473</v>
      </c>
      <c r="C11" t="s">
        <v>18</v>
      </c>
      <c r="D11" s="1">
        <v>5168252093</v>
      </c>
      <c r="E11" s="1">
        <v>5225588228</v>
      </c>
      <c r="F11">
        <v>53.89</v>
      </c>
      <c r="G11">
        <v>56.01</v>
      </c>
      <c r="H11">
        <v>2.0699999999999998</v>
      </c>
      <c r="I11">
        <v>71.58</v>
      </c>
    </row>
    <row r="12" spans="1:9" x14ac:dyDescent="0.25">
      <c r="A12">
        <v>10</v>
      </c>
      <c r="B12">
        <v>3548</v>
      </c>
      <c r="C12" t="s">
        <v>34</v>
      </c>
      <c r="D12" s="1">
        <v>4890392624</v>
      </c>
      <c r="E12" s="1">
        <v>4791777042</v>
      </c>
      <c r="F12">
        <v>49.84</v>
      </c>
      <c r="G12">
        <v>51.85</v>
      </c>
      <c r="H12">
        <v>1.96</v>
      </c>
      <c r="I12">
        <v>73.540000000000006</v>
      </c>
    </row>
    <row r="13" spans="1:9" x14ac:dyDescent="0.25">
      <c r="A13">
        <v>11</v>
      </c>
      <c r="B13">
        <v>1318</v>
      </c>
      <c r="C13" t="s">
        <v>19</v>
      </c>
      <c r="D13" s="1">
        <v>3566844221</v>
      </c>
      <c r="E13" s="1">
        <v>3555478525</v>
      </c>
      <c r="F13">
        <v>50.41</v>
      </c>
      <c r="G13">
        <v>52.02</v>
      </c>
      <c r="H13">
        <v>1.43</v>
      </c>
      <c r="I13">
        <v>74.97</v>
      </c>
    </row>
    <row r="14" spans="1:9" x14ac:dyDescent="0.25">
      <c r="A14">
        <v>12</v>
      </c>
      <c r="B14">
        <v>215</v>
      </c>
      <c r="C14" t="s">
        <v>20</v>
      </c>
      <c r="D14" s="1">
        <v>3490526897</v>
      </c>
      <c r="E14" s="1">
        <v>3448675367</v>
      </c>
      <c r="F14">
        <v>59.6</v>
      </c>
      <c r="G14">
        <v>60.48</v>
      </c>
      <c r="H14">
        <v>1.4</v>
      </c>
      <c r="I14">
        <v>76.37</v>
      </c>
    </row>
    <row r="15" spans="1:9" x14ac:dyDescent="0.25">
      <c r="A15">
        <v>13</v>
      </c>
      <c r="B15">
        <v>213</v>
      </c>
      <c r="C15" t="s">
        <v>21</v>
      </c>
      <c r="D15" s="1">
        <v>3396043074</v>
      </c>
      <c r="E15" s="1">
        <v>3401407223</v>
      </c>
      <c r="F15">
        <v>56.88</v>
      </c>
      <c r="G15">
        <v>58.4</v>
      </c>
      <c r="H15">
        <v>1.36</v>
      </c>
      <c r="I15">
        <v>77.73</v>
      </c>
    </row>
    <row r="16" spans="1:9" x14ac:dyDescent="0.25">
      <c r="A16">
        <v>14</v>
      </c>
      <c r="B16">
        <v>280</v>
      </c>
      <c r="C16" t="s">
        <v>22</v>
      </c>
      <c r="D16" s="1">
        <v>3293659863</v>
      </c>
      <c r="E16" s="1">
        <v>3277291818</v>
      </c>
      <c r="F16">
        <v>60.13</v>
      </c>
      <c r="G16">
        <v>63.87</v>
      </c>
      <c r="H16">
        <v>1.32</v>
      </c>
      <c r="I16">
        <v>79.05</v>
      </c>
    </row>
    <row r="17" spans="1:9" x14ac:dyDescent="0.25">
      <c r="A17">
        <v>15</v>
      </c>
      <c r="B17">
        <v>4928</v>
      </c>
      <c r="C17" t="s">
        <v>23</v>
      </c>
      <c r="D17" s="1">
        <v>3151989840</v>
      </c>
      <c r="E17" s="1">
        <v>3144626207</v>
      </c>
      <c r="F17">
        <v>55.39</v>
      </c>
      <c r="G17">
        <v>58.28</v>
      </c>
      <c r="H17">
        <v>1.26</v>
      </c>
      <c r="I17">
        <v>80.31</v>
      </c>
    </row>
    <row r="18" spans="1:9" x14ac:dyDescent="0.25">
      <c r="A18">
        <v>16</v>
      </c>
      <c r="B18">
        <v>1278</v>
      </c>
      <c r="C18" t="s">
        <v>24</v>
      </c>
      <c r="D18" s="1">
        <v>2791290896</v>
      </c>
      <c r="E18" s="1">
        <v>2826744526</v>
      </c>
      <c r="F18">
        <v>50.38</v>
      </c>
      <c r="G18">
        <v>51.51</v>
      </c>
      <c r="H18">
        <v>1.1200000000000001</v>
      </c>
      <c r="I18">
        <v>81.430000000000007</v>
      </c>
    </row>
    <row r="19" spans="1:9" x14ac:dyDescent="0.25">
      <c r="A19">
        <v>17</v>
      </c>
      <c r="B19">
        <v>660</v>
      </c>
      <c r="C19" t="s">
        <v>25</v>
      </c>
      <c r="D19" s="1">
        <v>2539716316</v>
      </c>
      <c r="E19" s="1">
        <v>2564701356</v>
      </c>
      <c r="F19">
        <v>49.42</v>
      </c>
      <c r="G19">
        <v>53.31</v>
      </c>
      <c r="H19">
        <v>1.02</v>
      </c>
      <c r="I19">
        <v>82.45</v>
      </c>
    </row>
    <row r="20" spans="1:9" x14ac:dyDescent="0.25">
      <c r="A20">
        <v>18</v>
      </c>
      <c r="B20">
        <v>241</v>
      </c>
      <c r="C20" t="s">
        <v>35</v>
      </c>
      <c r="D20" s="1">
        <v>2277533988</v>
      </c>
      <c r="E20" s="1">
        <v>2330398943</v>
      </c>
      <c r="F20">
        <v>50.54</v>
      </c>
      <c r="G20">
        <v>52.07</v>
      </c>
      <c r="H20">
        <v>0.91</v>
      </c>
      <c r="I20">
        <v>83.36</v>
      </c>
    </row>
    <row r="21" spans="1:9" x14ac:dyDescent="0.25">
      <c r="A21">
        <v>19</v>
      </c>
      <c r="B21">
        <v>91</v>
      </c>
      <c r="C21" t="s">
        <v>26</v>
      </c>
      <c r="D21" s="1">
        <v>1863451605</v>
      </c>
      <c r="E21" s="1">
        <v>1913590520</v>
      </c>
      <c r="F21">
        <v>50.33</v>
      </c>
      <c r="G21">
        <v>52.18</v>
      </c>
      <c r="H21">
        <v>0.75</v>
      </c>
      <c r="I21">
        <v>84.11</v>
      </c>
    </row>
    <row r="22" spans="1:9" x14ac:dyDescent="0.25">
      <c r="A22">
        <v>20</v>
      </c>
      <c r="B22">
        <v>55</v>
      </c>
      <c r="C22" t="s">
        <v>27</v>
      </c>
      <c r="D22" s="1">
        <v>1818881182</v>
      </c>
      <c r="E22" s="1">
        <v>1904267103</v>
      </c>
      <c r="F22">
        <v>60.37</v>
      </c>
      <c r="G22">
        <v>63.63</v>
      </c>
      <c r="H22">
        <v>0.73</v>
      </c>
      <c r="I22">
        <v>84.84</v>
      </c>
    </row>
    <row r="23" spans="1:9" x14ac:dyDescent="0.25">
      <c r="A23">
        <v>21</v>
      </c>
      <c r="B23">
        <v>411</v>
      </c>
      <c r="C23" t="s">
        <v>28</v>
      </c>
      <c r="D23" s="1">
        <v>1309578643</v>
      </c>
      <c r="E23" s="1">
        <v>1369350221</v>
      </c>
      <c r="F23">
        <v>52.2</v>
      </c>
      <c r="G23">
        <v>52.87</v>
      </c>
      <c r="H23">
        <v>0.52</v>
      </c>
      <c r="I23">
        <v>85.36</v>
      </c>
    </row>
    <row r="24" spans="1:9" x14ac:dyDescent="0.25">
      <c r="A24">
        <v>22</v>
      </c>
      <c r="B24">
        <v>28</v>
      </c>
      <c r="C24" t="s">
        <v>29</v>
      </c>
      <c r="D24" s="1">
        <v>1251867801</v>
      </c>
      <c r="E24" s="1">
        <v>1358306179</v>
      </c>
      <c r="F24">
        <v>47.13</v>
      </c>
      <c r="G24">
        <v>50.27</v>
      </c>
      <c r="H24">
        <v>0.5</v>
      </c>
      <c r="I24">
        <v>85.86</v>
      </c>
    </row>
    <row r="25" spans="1:9" x14ac:dyDescent="0.25">
      <c r="A25">
        <v>23</v>
      </c>
      <c r="B25">
        <v>88</v>
      </c>
      <c r="C25" t="s">
        <v>30</v>
      </c>
      <c r="D25" s="1">
        <v>1212584997</v>
      </c>
      <c r="E25" s="1">
        <v>1229381927</v>
      </c>
      <c r="F25">
        <v>56.89</v>
      </c>
      <c r="G25">
        <v>58.72</v>
      </c>
      <c r="H25">
        <v>0.49</v>
      </c>
      <c r="I25">
        <v>86.35</v>
      </c>
    </row>
    <row r="26" spans="1:9" x14ac:dyDescent="0.25">
      <c r="A26">
        <v>24</v>
      </c>
      <c r="B26">
        <v>50</v>
      </c>
      <c r="C26" t="s">
        <v>31</v>
      </c>
      <c r="D26" s="1">
        <v>1192565545</v>
      </c>
      <c r="E26" s="1">
        <v>1195178349</v>
      </c>
      <c r="F26">
        <v>60.7</v>
      </c>
      <c r="G26">
        <v>62.28</v>
      </c>
      <c r="H26">
        <v>0.48</v>
      </c>
      <c r="I26">
        <v>86.83</v>
      </c>
    </row>
    <row r="27" spans="1:9" x14ac:dyDescent="0.25">
      <c r="A27">
        <v>25</v>
      </c>
      <c r="B27">
        <v>169</v>
      </c>
      <c r="C27" t="s">
        <v>32</v>
      </c>
      <c r="D27" s="1">
        <v>1176384866</v>
      </c>
      <c r="E27" s="1">
        <v>1151138918</v>
      </c>
      <c r="F27">
        <v>54.78</v>
      </c>
      <c r="G27">
        <v>55.22</v>
      </c>
      <c r="H27">
        <v>0.47</v>
      </c>
      <c r="I27">
        <v>87.3</v>
      </c>
    </row>
    <row r="28" spans="1:9" x14ac:dyDescent="0.25">
      <c r="A28" t="s">
        <v>0</v>
      </c>
      <c r="B28" t="s">
        <v>1</v>
      </c>
      <c r="D28" s="1">
        <v>249495199569</v>
      </c>
      <c r="E28" s="1">
        <v>250028700042</v>
      </c>
      <c r="F28">
        <v>56.08</v>
      </c>
      <c r="G28">
        <v>58.38</v>
      </c>
      <c r="H28">
        <v>100</v>
      </c>
      <c r="I28">
        <v>100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F7" sqref="F7"/>
    </sheetView>
  </sheetViews>
  <sheetFormatPr defaultRowHeight="15" x14ac:dyDescent="0.25"/>
  <cols>
    <col min="4" max="4" width="30.7109375" customWidth="1"/>
    <col min="5" max="5" width="22.85546875" customWidth="1"/>
    <col min="6" max="6" width="18" customWidth="1"/>
    <col min="7" max="7" width="17" customWidth="1"/>
    <col min="8" max="8" width="17.28515625" customWidth="1"/>
    <col min="9" max="9" width="13.7109375" customWidth="1"/>
    <col min="10" max="10" width="15.28515625" customWidth="1"/>
    <col min="12" max="12" width="11.140625" customWidth="1"/>
    <col min="13" max="13" width="13.28515625" customWidth="1"/>
    <col min="14" max="14" width="16.140625" customWidth="1"/>
  </cols>
  <sheetData>
    <row r="1" spans="1:16" ht="82.5" customHeight="1" x14ac:dyDescent="0.25">
      <c r="A1" s="2" t="s">
        <v>64</v>
      </c>
      <c r="B1" s="2" t="s">
        <v>63</v>
      </c>
      <c r="C1" s="2" t="s">
        <v>65</v>
      </c>
      <c r="D1" s="2" t="s">
        <v>4</v>
      </c>
      <c r="E1" s="2" t="s">
        <v>37</v>
      </c>
      <c r="F1" s="2" t="s">
        <v>38</v>
      </c>
      <c r="G1" s="2" t="s">
        <v>39</v>
      </c>
      <c r="H1" s="2" t="s">
        <v>66</v>
      </c>
      <c r="I1" s="2" t="s">
        <v>40</v>
      </c>
      <c r="J1" s="2" t="s">
        <v>67</v>
      </c>
      <c r="K1" s="2" t="s">
        <v>41</v>
      </c>
      <c r="L1" s="2" t="s">
        <v>68</v>
      </c>
      <c r="M1" s="2" t="s">
        <v>69</v>
      </c>
      <c r="N1" s="2" t="s">
        <v>70</v>
      </c>
    </row>
    <row r="2" spans="1:16" x14ac:dyDescent="0.25">
      <c r="A2">
        <v>1</v>
      </c>
      <c r="B2" s="3">
        <v>1</v>
      </c>
      <c r="C2" s="3">
        <f>B2-A2</f>
        <v>0</v>
      </c>
      <c r="D2" t="s">
        <v>42</v>
      </c>
      <c r="E2" s="1">
        <v>40397655895</v>
      </c>
      <c r="F2" s="1">
        <v>40964164912</v>
      </c>
      <c r="G2">
        <v>54.57</v>
      </c>
      <c r="H2" s="7">
        <f>G2-'2019'!F3</f>
        <v>-7.18</v>
      </c>
      <c r="I2">
        <v>58.06</v>
      </c>
      <c r="J2" s="7">
        <f>I2-'2019'!G3</f>
        <v>-7.5999999999999943</v>
      </c>
      <c r="K2" s="6">
        <v>16.190000000000001</v>
      </c>
      <c r="L2" s="7">
        <f>K2-'2019'!H3</f>
        <v>5.0000000000000711E-2</v>
      </c>
      <c r="M2">
        <v>16.190000000000001</v>
      </c>
      <c r="N2" s="4">
        <f>M2-'2019'!I3</f>
        <v>5.0000000000000711E-2</v>
      </c>
    </row>
    <row r="3" spans="1:16" x14ac:dyDescent="0.25">
      <c r="A3">
        <v>2</v>
      </c>
      <c r="B3" s="3">
        <v>2</v>
      </c>
      <c r="C3" s="3">
        <f t="shared" ref="C3:C26" si="0">B3-A3</f>
        <v>0</v>
      </c>
      <c r="D3" t="s">
        <v>43</v>
      </c>
      <c r="E3" s="1">
        <v>33785461624</v>
      </c>
      <c r="F3" s="1">
        <v>33946166555</v>
      </c>
      <c r="G3">
        <v>64.489999999999995</v>
      </c>
      <c r="H3" s="7">
        <f>G3-'2019'!F4</f>
        <v>-8.5100000000000051</v>
      </c>
      <c r="I3">
        <v>66.709999999999994</v>
      </c>
      <c r="J3" s="7">
        <f>I3-'2019'!G4</f>
        <v>-8.9700000000000131</v>
      </c>
      <c r="K3" s="6">
        <v>13.54</v>
      </c>
      <c r="L3" s="7">
        <f>K3-'2019'!H4</f>
        <v>-0.24000000000000021</v>
      </c>
      <c r="M3">
        <v>29.73</v>
      </c>
      <c r="N3" s="4">
        <f>M3-'2019'!I4</f>
        <v>-0.19000000000000128</v>
      </c>
    </row>
    <row r="4" spans="1:16" x14ac:dyDescent="0.25">
      <c r="A4">
        <v>3</v>
      </c>
      <c r="B4" s="3">
        <v>3</v>
      </c>
      <c r="C4" s="3">
        <f t="shared" si="0"/>
        <v>0</v>
      </c>
      <c r="D4" t="s">
        <v>44</v>
      </c>
      <c r="E4" s="1">
        <v>33171940695</v>
      </c>
      <c r="F4" s="1">
        <v>32516334697</v>
      </c>
      <c r="G4">
        <v>54.03</v>
      </c>
      <c r="H4" s="7">
        <f>G4-'2019'!F5</f>
        <v>-8.019999999999996</v>
      </c>
      <c r="I4">
        <v>55.58</v>
      </c>
      <c r="J4" s="7">
        <f>I4-'2019'!G5</f>
        <v>-8.25</v>
      </c>
      <c r="K4" s="6">
        <v>13.3</v>
      </c>
      <c r="L4" s="7">
        <f>K4-'2019'!H5</f>
        <v>1.0500000000000007</v>
      </c>
      <c r="M4">
        <v>43.03</v>
      </c>
      <c r="N4" s="4">
        <f>M4-'2019'!I5</f>
        <v>0.85999999999999943</v>
      </c>
    </row>
    <row r="5" spans="1:16" x14ac:dyDescent="0.25">
      <c r="A5">
        <v>4</v>
      </c>
      <c r="B5" s="3">
        <v>4</v>
      </c>
      <c r="C5" s="3">
        <f t="shared" si="0"/>
        <v>0</v>
      </c>
      <c r="D5" t="s">
        <v>45</v>
      </c>
      <c r="E5" s="1">
        <v>22726698535</v>
      </c>
      <c r="F5" s="1">
        <v>22827102532</v>
      </c>
      <c r="G5">
        <v>51.66</v>
      </c>
      <c r="H5" s="7">
        <f>G5-'2019'!F6</f>
        <v>-6.3900000000000006</v>
      </c>
      <c r="I5">
        <v>54.29</v>
      </c>
      <c r="J5" s="7">
        <f>I5-'2019'!G6</f>
        <v>-7.5600000000000023</v>
      </c>
      <c r="K5" s="6">
        <v>9.11</v>
      </c>
      <c r="L5" s="7">
        <f>K5-'2019'!H6</f>
        <v>-0.22000000000000064</v>
      </c>
      <c r="M5">
        <v>52.14</v>
      </c>
      <c r="N5" s="4">
        <f>M5-'2019'!I6</f>
        <v>0.64000000000000057</v>
      </c>
      <c r="P5">
        <f>54.57-61.75</f>
        <v>-7.18</v>
      </c>
    </row>
    <row r="6" spans="1:16" x14ac:dyDescent="0.25">
      <c r="A6">
        <v>5</v>
      </c>
      <c r="B6" s="3">
        <v>5</v>
      </c>
      <c r="C6" s="3">
        <f t="shared" si="0"/>
        <v>0</v>
      </c>
      <c r="D6" t="s">
        <v>46</v>
      </c>
      <c r="E6" s="1">
        <v>15772993227</v>
      </c>
      <c r="F6" s="1">
        <v>15685675232</v>
      </c>
      <c r="G6">
        <v>57.24</v>
      </c>
      <c r="H6" s="7">
        <f>G6-'2019'!F7</f>
        <v>-19.249999999999993</v>
      </c>
      <c r="I6">
        <v>59.26</v>
      </c>
      <c r="J6" s="7">
        <f>I6-'2019'!G7</f>
        <v>-19.830000000000005</v>
      </c>
      <c r="K6" s="6">
        <v>6.32</v>
      </c>
      <c r="L6" s="7">
        <f>K6-'2019'!H7</f>
        <v>0.3100000000000005</v>
      </c>
      <c r="M6">
        <v>58.46</v>
      </c>
      <c r="N6" s="4">
        <f>M6-'2019'!I7</f>
        <v>0.93999999999999773</v>
      </c>
    </row>
    <row r="7" spans="1:16" x14ac:dyDescent="0.25">
      <c r="A7">
        <v>6</v>
      </c>
      <c r="B7" s="3">
        <v>6</v>
      </c>
      <c r="C7" s="3">
        <f t="shared" si="0"/>
        <v>0</v>
      </c>
      <c r="D7" t="s">
        <v>47</v>
      </c>
      <c r="E7" s="1">
        <v>11847079323</v>
      </c>
      <c r="F7" s="1">
        <v>11613870034</v>
      </c>
      <c r="G7">
        <v>55.3</v>
      </c>
      <c r="H7" s="7">
        <f>G7-'2019'!F8</f>
        <v>-7.3400000000000034</v>
      </c>
      <c r="I7">
        <v>57.93</v>
      </c>
      <c r="J7" s="7">
        <f>I7-'2019'!G8</f>
        <v>-7.5800000000000054</v>
      </c>
      <c r="K7" s="6">
        <v>4.75</v>
      </c>
      <c r="L7" s="7">
        <f>K7-'2019'!H8</f>
        <v>0.12999999999999989</v>
      </c>
      <c r="M7">
        <v>63.21</v>
      </c>
      <c r="N7" s="4">
        <f>M7-'2019'!I8</f>
        <v>1.0700000000000003</v>
      </c>
    </row>
    <row r="8" spans="1:16" x14ac:dyDescent="0.25">
      <c r="A8">
        <v>7</v>
      </c>
      <c r="B8" s="3">
        <v>7</v>
      </c>
      <c r="C8" s="3">
        <f t="shared" si="0"/>
        <v>0</v>
      </c>
      <c r="D8" t="s">
        <v>48</v>
      </c>
      <c r="E8" s="1">
        <v>9936839825</v>
      </c>
      <c r="F8" s="1">
        <v>10003158900</v>
      </c>
      <c r="G8">
        <v>55.39</v>
      </c>
      <c r="H8" s="7">
        <f>G8-'2019'!F9</f>
        <v>-6.240000000000002</v>
      </c>
      <c r="I8">
        <v>56.8</v>
      </c>
      <c r="J8" s="7">
        <f>I8-'2019'!G9</f>
        <v>-6.740000000000002</v>
      </c>
      <c r="K8" s="6">
        <v>3.98</v>
      </c>
      <c r="L8" s="7">
        <f>K8-'2019'!H9</f>
        <v>-0.18000000000000016</v>
      </c>
      <c r="M8">
        <v>67.19</v>
      </c>
      <c r="N8" s="4">
        <f>M8-'2019'!I9</f>
        <v>0.89000000000000057</v>
      </c>
    </row>
    <row r="9" spans="1:16" x14ac:dyDescent="0.25">
      <c r="A9">
        <v>8</v>
      </c>
      <c r="B9" s="3">
        <v>8</v>
      </c>
      <c r="C9" s="3">
        <f t="shared" si="0"/>
        <v>0</v>
      </c>
      <c r="D9" t="s">
        <v>49</v>
      </c>
      <c r="E9" s="1">
        <v>5778148603</v>
      </c>
      <c r="F9" s="1">
        <v>5849710269</v>
      </c>
      <c r="G9">
        <v>57.29</v>
      </c>
      <c r="H9" s="7">
        <f>G9-'2019'!F10</f>
        <v>-0.41000000000000369</v>
      </c>
      <c r="I9">
        <v>59</v>
      </c>
      <c r="J9" s="7">
        <f>I9-'2019'!G10</f>
        <v>-0.35999999999999943</v>
      </c>
      <c r="K9" s="6">
        <v>2.3199999999999998</v>
      </c>
      <c r="L9" s="7">
        <f>K9-'2019'!H10</f>
        <v>-0.15000000000000036</v>
      </c>
      <c r="M9">
        <v>69.510000000000005</v>
      </c>
      <c r="N9" s="4">
        <f>M9-'2019'!I10</f>
        <v>0.75</v>
      </c>
    </row>
    <row r="10" spans="1:16" x14ac:dyDescent="0.25">
      <c r="A10">
        <v>9</v>
      </c>
      <c r="B10" s="3">
        <v>9</v>
      </c>
      <c r="C10" s="3">
        <f t="shared" si="0"/>
        <v>0</v>
      </c>
      <c r="D10" t="s">
        <v>51</v>
      </c>
      <c r="E10" s="1">
        <v>5168252093</v>
      </c>
      <c r="F10" s="1">
        <v>5225588228</v>
      </c>
      <c r="G10">
        <v>53.89</v>
      </c>
      <c r="H10" s="7">
        <f>G10-'2019'!F11</f>
        <v>-11.019999999999996</v>
      </c>
      <c r="I10">
        <v>56.01</v>
      </c>
      <c r="J10" s="7">
        <f>I10-'2019'!G11</f>
        <v>-11.18</v>
      </c>
      <c r="K10" s="6">
        <v>2.0699999999999998</v>
      </c>
      <c r="L10" s="7">
        <f>K10-'2019'!H11</f>
        <v>-0.20999999999999996</v>
      </c>
      <c r="M10">
        <v>71.58</v>
      </c>
      <c r="N10" s="4">
        <f>M10-'2019'!I11</f>
        <v>0.53999999999999204</v>
      </c>
    </row>
    <row r="11" spans="1:16" x14ac:dyDescent="0.25">
      <c r="A11">
        <v>10</v>
      </c>
      <c r="B11" s="3">
        <v>10</v>
      </c>
      <c r="C11" s="3">
        <f t="shared" si="0"/>
        <v>0</v>
      </c>
      <c r="D11" t="s">
        <v>50</v>
      </c>
      <c r="E11" s="1">
        <v>4890392624</v>
      </c>
      <c r="F11" s="1">
        <v>4791777042</v>
      </c>
      <c r="G11">
        <v>49.84</v>
      </c>
      <c r="H11" s="7">
        <f>G11-'2019'!F12</f>
        <v>-10.18</v>
      </c>
      <c r="I11">
        <v>51.85</v>
      </c>
      <c r="J11" s="7">
        <f>I11-'2019'!G12</f>
        <v>-10.399999999999999</v>
      </c>
      <c r="K11" s="6">
        <v>1.96</v>
      </c>
      <c r="L11" s="7">
        <f>K11-'2019'!H12</f>
        <v>2.0000000000000018E-2</v>
      </c>
      <c r="M11">
        <v>73.540000000000006</v>
      </c>
      <c r="N11" s="4">
        <f>M11-'2019'!I12</f>
        <v>0.56000000000000227</v>
      </c>
    </row>
    <row r="12" spans="1:16" x14ac:dyDescent="0.25">
      <c r="A12">
        <v>11</v>
      </c>
      <c r="B12" s="3">
        <v>11</v>
      </c>
      <c r="C12" s="3">
        <f t="shared" si="0"/>
        <v>0</v>
      </c>
      <c r="D12" t="s">
        <v>85</v>
      </c>
      <c r="E12" s="1">
        <v>3566844221</v>
      </c>
      <c r="F12" s="1">
        <v>3555478525</v>
      </c>
      <c r="G12">
        <v>50.41</v>
      </c>
      <c r="H12" s="7">
        <f>G12-'2019'!F13</f>
        <v>-13.32</v>
      </c>
      <c r="I12">
        <v>52.02</v>
      </c>
      <c r="J12" s="7">
        <f>I12-'2019'!G13</f>
        <v>-14.020000000000003</v>
      </c>
      <c r="K12" s="6">
        <v>1.43</v>
      </c>
      <c r="L12" s="7">
        <f>K12-'2019'!H13</f>
        <v>0</v>
      </c>
      <c r="M12">
        <v>74.97</v>
      </c>
      <c r="N12" s="4">
        <f>M12-'2019'!I13</f>
        <v>0.56000000000000227</v>
      </c>
    </row>
    <row r="13" spans="1:16" x14ac:dyDescent="0.25">
      <c r="A13">
        <v>12</v>
      </c>
      <c r="B13" s="3">
        <v>13</v>
      </c>
      <c r="C13" s="3">
        <f t="shared" si="0"/>
        <v>1</v>
      </c>
      <c r="D13" t="s">
        <v>53</v>
      </c>
      <c r="E13" s="1">
        <v>3490526897</v>
      </c>
      <c r="F13" s="1">
        <v>3448675367</v>
      </c>
      <c r="G13">
        <v>59.6</v>
      </c>
      <c r="H13" s="7">
        <f>G13-'2019'!F14</f>
        <v>-13.630000000000003</v>
      </c>
      <c r="I13">
        <v>60.48</v>
      </c>
      <c r="J13" s="7">
        <f>I13-'2019'!G14</f>
        <v>-14.229999999999997</v>
      </c>
      <c r="K13" s="6">
        <v>1.4</v>
      </c>
      <c r="L13" s="7">
        <f>K13-'2019'!H14</f>
        <v>5.9999999999999831E-2</v>
      </c>
      <c r="M13">
        <v>76.37</v>
      </c>
      <c r="N13" s="4">
        <f>M13-'2019'!I14</f>
        <v>0.62000000000000455</v>
      </c>
    </row>
    <row r="14" spans="1:16" x14ac:dyDescent="0.25">
      <c r="A14">
        <v>13</v>
      </c>
      <c r="B14" s="3">
        <v>12</v>
      </c>
      <c r="C14" s="3">
        <f t="shared" si="0"/>
        <v>-1</v>
      </c>
      <c r="D14" t="s">
        <v>52</v>
      </c>
      <c r="E14" s="1">
        <v>3396043074</v>
      </c>
      <c r="F14" s="1">
        <v>3401407223</v>
      </c>
      <c r="G14">
        <v>56.88</v>
      </c>
      <c r="H14" s="7">
        <f>G14-'2019'!F15</f>
        <v>-4.759999999999998</v>
      </c>
      <c r="I14">
        <v>58.4</v>
      </c>
      <c r="J14" s="7">
        <f>I14-'2019'!G15</f>
        <v>-4.980000000000004</v>
      </c>
      <c r="K14" s="6">
        <v>1.36</v>
      </c>
      <c r="L14" s="7">
        <f>K14-'2019'!H15</f>
        <v>3.0000000000000027E-2</v>
      </c>
      <c r="M14">
        <v>77.73</v>
      </c>
      <c r="N14" s="4">
        <f>M14-'2019'!I15</f>
        <v>0.65000000000000568</v>
      </c>
    </row>
    <row r="15" spans="1:16" x14ac:dyDescent="0.25">
      <c r="A15">
        <v>14</v>
      </c>
      <c r="B15" s="3">
        <v>14</v>
      </c>
      <c r="C15" s="3">
        <f t="shared" si="0"/>
        <v>0</v>
      </c>
      <c r="D15" t="s">
        <v>55</v>
      </c>
      <c r="E15" s="1">
        <v>3293659863</v>
      </c>
      <c r="F15" s="1">
        <v>3277291818</v>
      </c>
      <c r="G15">
        <v>60.13</v>
      </c>
      <c r="H15" s="7">
        <f>G15-'2019'!F16</f>
        <v>-6.93</v>
      </c>
      <c r="I15">
        <v>63.87</v>
      </c>
      <c r="J15" s="7">
        <f>I15-'2019'!G16</f>
        <v>-7.7700000000000031</v>
      </c>
      <c r="K15" s="6">
        <v>1.32</v>
      </c>
      <c r="L15" s="7">
        <f>K15-'2019'!H16</f>
        <v>4.0000000000000036E-2</v>
      </c>
      <c r="M15">
        <v>79.05</v>
      </c>
      <c r="N15" s="4">
        <f>M15-'2019'!I16</f>
        <v>0.68999999999999773</v>
      </c>
    </row>
    <row r="16" spans="1:16" x14ac:dyDescent="0.25">
      <c r="A16">
        <v>15</v>
      </c>
      <c r="B16" s="3">
        <v>15</v>
      </c>
      <c r="C16" s="3">
        <f t="shared" si="0"/>
        <v>0</v>
      </c>
      <c r="D16" t="s">
        <v>54</v>
      </c>
      <c r="E16" s="1">
        <v>3151989840</v>
      </c>
      <c r="F16" s="1">
        <v>3144626207</v>
      </c>
      <c r="G16">
        <v>55.39</v>
      </c>
      <c r="H16" s="7">
        <f>G16-'2019'!F17</f>
        <v>-8.9000000000000057</v>
      </c>
      <c r="I16">
        <v>58.28</v>
      </c>
      <c r="J16" s="7">
        <f>I16-'2019'!G17</f>
        <v>-8.5499999999999972</v>
      </c>
      <c r="K16" s="6">
        <v>1.26</v>
      </c>
      <c r="L16" s="7">
        <f>K16-'2019'!H17</f>
        <v>2.0000000000000018E-2</v>
      </c>
      <c r="M16">
        <v>80.31</v>
      </c>
      <c r="N16" s="4">
        <f>M16-'2019'!I17</f>
        <v>0.71000000000000796</v>
      </c>
    </row>
    <row r="17" spans="1:14" x14ac:dyDescent="0.25">
      <c r="A17">
        <v>16</v>
      </c>
      <c r="B17" s="3">
        <v>16</v>
      </c>
      <c r="C17" s="3">
        <f t="shared" si="0"/>
        <v>0</v>
      </c>
      <c r="D17" t="s">
        <v>86</v>
      </c>
      <c r="E17" s="1">
        <v>2791290896</v>
      </c>
      <c r="F17" s="1">
        <v>2826744526</v>
      </c>
      <c r="G17">
        <v>50.38</v>
      </c>
      <c r="H17" s="7">
        <f>G17-'2019'!F18</f>
        <v>-10.399999999999999</v>
      </c>
      <c r="I17">
        <v>51.51</v>
      </c>
      <c r="J17" s="7">
        <f>I17-'2019'!G18</f>
        <v>-11.14</v>
      </c>
      <c r="K17" s="6">
        <v>1.1200000000000001</v>
      </c>
      <c r="L17" s="7">
        <f>K17-'2019'!H18</f>
        <v>-5.9999999999999831E-2</v>
      </c>
      <c r="M17">
        <v>81.430000000000007</v>
      </c>
      <c r="N17" s="4">
        <f>M17-'2019'!I18</f>
        <v>0.65000000000000568</v>
      </c>
    </row>
    <row r="18" spans="1:14" x14ac:dyDescent="0.25">
      <c r="A18">
        <v>17</v>
      </c>
      <c r="B18" s="3">
        <v>17</v>
      </c>
      <c r="C18" s="3">
        <f t="shared" si="0"/>
        <v>0</v>
      </c>
      <c r="D18" t="s">
        <v>80</v>
      </c>
      <c r="E18" s="1">
        <v>2539716316</v>
      </c>
      <c r="F18" s="1">
        <v>2564701356</v>
      </c>
      <c r="G18">
        <v>49.42</v>
      </c>
      <c r="H18" s="7">
        <f>G18-'2019'!F19</f>
        <v>-11.659999999999997</v>
      </c>
      <c r="I18">
        <v>53.31</v>
      </c>
      <c r="J18" s="7">
        <f>I18-'2019'!G19</f>
        <v>-12.629999999999995</v>
      </c>
      <c r="K18" s="6">
        <v>1.02</v>
      </c>
      <c r="L18" s="7">
        <f>K18-'2019'!H19</f>
        <v>-8.0000000000000071E-2</v>
      </c>
      <c r="M18">
        <v>82.45</v>
      </c>
      <c r="N18" s="4">
        <f>M18-'2019'!I19</f>
        <v>0.56000000000000227</v>
      </c>
    </row>
    <row r="19" spans="1:14" x14ac:dyDescent="0.25">
      <c r="A19">
        <v>18</v>
      </c>
      <c r="B19" s="3">
        <v>18</v>
      </c>
      <c r="C19" s="3">
        <f t="shared" si="0"/>
        <v>0</v>
      </c>
      <c r="D19" t="s">
        <v>56</v>
      </c>
      <c r="E19" s="1">
        <v>2277533988</v>
      </c>
      <c r="F19" s="1">
        <v>2330398943</v>
      </c>
      <c r="G19">
        <v>50.54</v>
      </c>
      <c r="H19" s="7">
        <f>G19-'2019'!F20</f>
        <v>-11.899999999999999</v>
      </c>
      <c r="I19">
        <v>52.07</v>
      </c>
      <c r="J19" s="7">
        <f>I19-'2019'!G20</f>
        <v>-12.350000000000001</v>
      </c>
      <c r="K19" s="6">
        <v>0.91</v>
      </c>
      <c r="L19" s="7">
        <f>K19-'2019'!H20</f>
        <v>-5.9999999999999942E-2</v>
      </c>
      <c r="M19">
        <v>83.36</v>
      </c>
      <c r="N19" s="4">
        <f>M19-'2019'!I20</f>
        <v>0.5</v>
      </c>
    </row>
    <row r="20" spans="1:14" x14ac:dyDescent="0.25">
      <c r="A20">
        <v>19</v>
      </c>
      <c r="B20" s="3">
        <v>20</v>
      </c>
      <c r="C20" s="3">
        <f t="shared" si="0"/>
        <v>1</v>
      </c>
      <c r="D20" t="s">
        <v>57</v>
      </c>
      <c r="E20" s="1">
        <v>1863451605</v>
      </c>
      <c r="F20" s="1">
        <v>1913590520</v>
      </c>
      <c r="G20">
        <v>50.33</v>
      </c>
      <c r="H20" s="7">
        <f>G20-'2019'!F21</f>
        <v>-12.399999999999999</v>
      </c>
      <c r="I20">
        <v>52.18</v>
      </c>
      <c r="J20" s="7">
        <f>I20-'2019'!G21</f>
        <v>-13.949999999999996</v>
      </c>
      <c r="K20" s="6">
        <v>0.75</v>
      </c>
      <c r="L20" s="7">
        <f>K20-'2019'!H21</f>
        <v>-6.0000000000000053E-2</v>
      </c>
      <c r="M20">
        <v>84.11</v>
      </c>
      <c r="N20" s="4">
        <f>M20-'2019'!I21</f>
        <v>0.43999999999999773</v>
      </c>
    </row>
    <row r="21" spans="1:14" x14ac:dyDescent="0.25">
      <c r="A21">
        <v>20</v>
      </c>
      <c r="B21" s="3">
        <v>19</v>
      </c>
      <c r="C21" s="3">
        <f t="shared" si="0"/>
        <v>-1</v>
      </c>
      <c r="D21" t="s">
        <v>87</v>
      </c>
      <c r="E21" s="1">
        <v>1818881182</v>
      </c>
      <c r="F21" s="1">
        <v>1904267103</v>
      </c>
      <c r="G21">
        <v>60.37</v>
      </c>
      <c r="H21" s="7">
        <f>G21-'2019'!F22</f>
        <v>-0.85999999999999943</v>
      </c>
      <c r="I21">
        <v>63.63</v>
      </c>
      <c r="J21" s="7">
        <f>I21-'2019'!G22</f>
        <v>0.72000000000000597</v>
      </c>
      <c r="K21" s="6">
        <v>0.73</v>
      </c>
      <c r="L21" s="7">
        <f>K21-'2019'!H22</f>
        <v>-7.0000000000000062E-2</v>
      </c>
      <c r="M21">
        <v>84.84</v>
      </c>
      <c r="N21" s="4">
        <f>M21-'2019'!I22</f>
        <v>0.37000000000000455</v>
      </c>
    </row>
    <row r="22" spans="1:14" x14ac:dyDescent="0.25">
      <c r="A22">
        <v>21</v>
      </c>
      <c r="B22" s="3">
        <v>21</v>
      </c>
      <c r="C22" s="3">
        <f t="shared" si="0"/>
        <v>0</v>
      </c>
      <c r="D22" t="s">
        <v>58</v>
      </c>
      <c r="E22" s="1">
        <v>1309578643</v>
      </c>
      <c r="F22" s="1">
        <v>1369350221</v>
      </c>
      <c r="G22">
        <v>52.2</v>
      </c>
      <c r="H22" s="7">
        <f>G22-'2019'!F23</f>
        <v>-13.159999999999997</v>
      </c>
      <c r="I22">
        <v>52.87</v>
      </c>
      <c r="J22" s="7">
        <f>I22-'2019'!G23</f>
        <v>-13.670000000000009</v>
      </c>
      <c r="K22" s="6">
        <v>0.52</v>
      </c>
      <c r="L22" s="7">
        <f>K22-'2019'!H23</f>
        <v>-5.9999999999999942E-2</v>
      </c>
      <c r="M22">
        <v>85.36</v>
      </c>
      <c r="N22" s="4">
        <f>M22-'2019'!I23</f>
        <v>0.31000000000000227</v>
      </c>
    </row>
    <row r="23" spans="1:14" x14ac:dyDescent="0.25">
      <c r="A23">
        <v>22</v>
      </c>
      <c r="B23" s="3">
        <v>23</v>
      </c>
      <c r="C23" s="3">
        <f t="shared" si="0"/>
        <v>1</v>
      </c>
      <c r="D23" t="s">
        <v>59</v>
      </c>
      <c r="E23" s="1">
        <v>1251867801</v>
      </c>
      <c r="F23" s="1">
        <v>1358306179</v>
      </c>
      <c r="G23">
        <v>47.13</v>
      </c>
      <c r="H23" s="7">
        <f>G23-'2019'!F24</f>
        <v>-21.57</v>
      </c>
      <c r="I23">
        <v>50.27</v>
      </c>
      <c r="J23" s="7">
        <f>I23-'2019'!G24</f>
        <v>-21.589999999999996</v>
      </c>
      <c r="K23" s="6">
        <v>0.5</v>
      </c>
      <c r="L23" s="7">
        <f>K23-'2019'!H24</f>
        <v>0</v>
      </c>
      <c r="M23">
        <v>85.86</v>
      </c>
      <c r="N23" s="4">
        <f>M23-'2019'!I24</f>
        <v>0.31000000000000227</v>
      </c>
    </row>
    <row r="24" spans="1:14" x14ac:dyDescent="0.25">
      <c r="A24">
        <v>23</v>
      </c>
      <c r="B24" s="5">
        <v>22</v>
      </c>
      <c r="C24" s="5">
        <f t="shared" si="0"/>
        <v>-1</v>
      </c>
      <c r="D24" t="s">
        <v>60</v>
      </c>
      <c r="E24" s="1">
        <v>1212584997</v>
      </c>
      <c r="F24" s="1">
        <v>1229381927</v>
      </c>
      <c r="G24">
        <v>56.89</v>
      </c>
      <c r="H24" s="7">
        <f>G24-'2019'!F25</f>
        <v>-6.740000000000002</v>
      </c>
      <c r="I24">
        <v>58.72</v>
      </c>
      <c r="J24" s="7">
        <f>I24-'2019'!G25</f>
        <v>-7.9099999999999966</v>
      </c>
      <c r="K24" s="6">
        <v>0.49</v>
      </c>
      <c r="L24" s="7">
        <f>K24-'2019'!H25</f>
        <v>-1.0000000000000009E-2</v>
      </c>
      <c r="M24">
        <v>86.35</v>
      </c>
      <c r="N24" s="4">
        <f>M24-'2019'!I25</f>
        <v>0.29999999999999716</v>
      </c>
    </row>
    <row r="25" spans="1:14" x14ac:dyDescent="0.25">
      <c r="A25">
        <v>24</v>
      </c>
      <c r="B25" s="3">
        <v>24</v>
      </c>
      <c r="C25" s="3">
        <f t="shared" si="0"/>
        <v>0</v>
      </c>
      <c r="D25" t="s">
        <v>83</v>
      </c>
      <c r="E25" s="1">
        <v>1192565545</v>
      </c>
      <c r="F25" s="1">
        <v>1195178349</v>
      </c>
      <c r="G25">
        <v>60.7</v>
      </c>
      <c r="H25" s="7">
        <f>G25-'2019'!F26</f>
        <v>-9.8299999999999983</v>
      </c>
      <c r="I25">
        <v>62.28</v>
      </c>
      <c r="J25" s="7">
        <f>I25-'2019'!G26</f>
        <v>-9.8799999999999955</v>
      </c>
      <c r="K25" s="6">
        <v>0.48</v>
      </c>
      <c r="L25" s="7">
        <f>K25-'2019'!H26</f>
        <v>0</v>
      </c>
      <c r="M25">
        <v>86.83</v>
      </c>
      <c r="N25" s="4">
        <f>M25-'2019'!I26</f>
        <v>0.29999999999999716</v>
      </c>
    </row>
    <row r="26" spans="1:14" x14ac:dyDescent="0.25">
      <c r="A26">
        <v>25</v>
      </c>
      <c r="B26" s="3">
        <v>25</v>
      </c>
      <c r="C26" s="3">
        <f t="shared" si="0"/>
        <v>0</v>
      </c>
      <c r="D26" t="s">
        <v>84</v>
      </c>
      <c r="E26" s="1">
        <v>1176384866</v>
      </c>
      <c r="F26" s="1">
        <v>1151138918</v>
      </c>
      <c r="G26">
        <v>54.78</v>
      </c>
      <c r="H26" s="7">
        <f>G26-'2019'!F27</f>
        <v>-3.9099999999999966</v>
      </c>
      <c r="I26">
        <v>55.22</v>
      </c>
      <c r="J26" s="7">
        <f>I26-'2019'!G27</f>
        <v>-4.9500000000000028</v>
      </c>
      <c r="K26" s="6">
        <v>0.47</v>
      </c>
      <c r="L26" s="7">
        <f>K26-'2019'!H27</f>
        <v>2.9999999999999971E-2</v>
      </c>
      <c r="M26">
        <v>87.3</v>
      </c>
      <c r="N26" s="4">
        <f>M26-'2019'!I27</f>
        <v>0.32999999999999829</v>
      </c>
    </row>
    <row r="27" spans="1:14" x14ac:dyDescent="0.25">
      <c r="A27" s="3"/>
      <c r="B27" s="3"/>
      <c r="C27" s="3"/>
      <c r="D27" s="3" t="s">
        <v>61</v>
      </c>
      <c r="E27" s="8">
        <f>E28-(SUM(E2:E26))</f>
        <v>31686817391</v>
      </c>
      <c r="F27" s="8">
        <f>F28-(SUM(F2:F26))</f>
        <v>31934614459</v>
      </c>
      <c r="G27" s="8"/>
      <c r="H27" s="8"/>
      <c r="I27" s="8"/>
      <c r="J27" s="8"/>
      <c r="K27" s="8">
        <f>K28-SUM(K2:K26)</f>
        <v>12.700000000000017</v>
      </c>
      <c r="L27" s="8">
        <f>K27-'2019'!H28</f>
        <v>-0.3399999999999892</v>
      </c>
      <c r="M27" s="8">
        <f>M28-M26</f>
        <v>12.700000000000003</v>
      </c>
      <c r="N27" s="9">
        <f>M27-'2019'!I28</f>
        <v>-0.32999999999999829</v>
      </c>
    </row>
    <row r="28" spans="1:14" x14ac:dyDescent="0.25">
      <c r="A28" s="3"/>
      <c r="B28" s="3"/>
      <c r="C28" s="3"/>
      <c r="D28" s="3" t="s">
        <v>62</v>
      </c>
      <c r="E28" s="8">
        <v>249495199569</v>
      </c>
      <c r="F28" s="8">
        <v>250028700042</v>
      </c>
      <c r="G28" s="8">
        <v>56.08</v>
      </c>
      <c r="H28" s="8">
        <f>G28-'2019'!F29</f>
        <v>-8.5300000000000011</v>
      </c>
      <c r="I28" s="8">
        <v>58.38</v>
      </c>
      <c r="J28" s="8">
        <f>I28-'2019'!G29</f>
        <v>-8.9699999999999918</v>
      </c>
      <c r="K28" s="8">
        <v>100</v>
      </c>
      <c r="L28" s="8">
        <f>K28-'2019'!H30</f>
        <v>100</v>
      </c>
      <c r="M28" s="8">
        <v>100</v>
      </c>
      <c r="N28" s="9"/>
    </row>
    <row r="30" spans="1:14" x14ac:dyDescent="0.25">
      <c r="D30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I28" sqref="I28"/>
    </sheetView>
  </sheetViews>
  <sheetFormatPr defaultRowHeight="15" x14ac:dyDescent="0.25"/>
  <cols>
    <col min="4" max="4" width="33.42578125" customWidth="1"/>
    <col min="5" max="5" width="29.140625" customWidth="1"/>
    <col min="6" max="6" width="17.7109375" customWidth="1"/>
    <col min="7" max="7" width="34.85546875" customWidth="1"/>
    <col min="8" max="8" width="17" customWidth="1"/>
    <col min="9" max="9" width="22.7109375" customWidth="1"/>
  </cols>
  <sheetData>
    <row r="1" spans="1:9" x14ac:dyDescent="0.25">
      <c r="A1" t="s">
        <v>71</v>
      </c>
    </row>
    <row r="2" spans="1:9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</row>
    <row r="3" spans="1:9" x14ac:dyDescent="0.25">
      <c r="A3">
        <v>1</v>
      </c>
      <c r="B3">
        <v>176</v>
      </c>
      <c r="C3" t="s">
        <v>72</v>
      </c>
      <c r="D3" s="1">
        <v>40878781217</v>
      </c>
      <c r="E3" s="1">
        <v>40993444273</v>
      </c>
      <c r="F3">
        <v>61.75</v>
      </c>
      <c r="G3">
        <v>65.66</v>
      </c>
      <c r="H3">
        <v>16.14</v>
      </c>
      <c r="I3">
        <v>16.14</v>
      </c>
    </row>
    <row r="4" spans="1:9" x14ac:dyDescent="0.25">
      <c r="A4">
        <v>2</v>
      </c>
      <c r="B4">
        <v>31</v>
      </c>
      <c r="C4" t="s">
        <v>73</v>
      </c>
      <c r="D4" s="1">
        <v>34892003836</v>
      </c>
      <c r="E4" s="1">
        <v>34479179112</v>
      </c>
      <c r="F4">
        <v>73</v>
      </c>
      <c r="G4">
        <v>75.680000000000007</v>
      </c>
      <c r="H4">
        <v>13.78</v>
      </c>
      <c r="I4">
        <v>29.92</v>
      </c>
    </row>
    <row r="5" spans="1:9" x14ac:dyDescent="0.25">
      <c r="A5">
        <v>3</v>
      </c>
      <c r="B5">
        <v>155</v>
      </c>
      <c r="C5" t="s">
        <v>44</v>
      </c>
      <c r="D5" s="1">
        <v>31025771905</v>
      </c>
      <c r="E5" s="1">
        <v>30131624601</v>
      </c>
      <c r="F5">
        <v>62.05</v>
      </c>
      <c r="G5">
        <v>63.83</v>
      </c>
      <c r="H5">
        <v>12.25</v>
      </c>
      <c r="I5">
        <v>42.17</v>
      </c>
    </row>
    <row r="6" spans="1:9" x14ac:dyDescent="0.25">
      <c r="A6">
        <v>4</v>
      </c>
      <c r="B6">
        <v>8</v>
      </c>
      <c r="C6" t="s">
        <v>45</v>
      </c>
      <c r="D6" s="1">
        <v>23626742688</v>
      </c>
      <c r="E6" s="1">
        <v>23433615275</v>
      </c>
      <c r="F6">
        <v>58.05</v>
      </c>
      <c r="G6">
        <v>61.85</v>
      </c>
      <c r="H6">
        <v>9.33</v>
      </c>
      <c r="I6">
        <v>51.5</v>
      </c>
    </row>
    <row r="7" spans="1:9" x14ac:dyDescent="0.25">
      <c r="A7">
        <v>5</v>
      </c>
      <c r="B7">
        <v>200</v>
      </c>
      <c r="C7" t="s">
        <v>74</v>
      </c>
      <c r="D7" s="1">
        <v>15231169153</v>
      </c>
      <c r="E7" s="1">
        <v>15049871175</v>
      </c>
      <c r="F7">
        <v>76.489999999999995</v>
      </c>
      <c r="G7">
        <v>79.09</v>
      </c>
      <c r="H7">
        <v>6.01</v>
      </c>
      <c r="I7">
        <v>57.52</v>
      </c>
    </row>
    <row r="8" spans="1:9" x14ac:dyDescent="0.25">
      <c r="A8">
        <v>6</v>
      </c>
      <c r="B8">
        <v>111</v>
      </c>
      <c r="C8" t="s">
        <v>75</v>
      </c>
      <c r="D8" s="1">
        <v>11701810697</v>
      </c>
      <c r="E8" s="1">
        <v>11678047959</v>
      </c>
      <c r="F8">
        <v>62.64</v>
      </c>
      <c r="G8">
        <v>65.510000000000005</v>
      </c>
      <c r="H8">
        <v>4.62</v>
      </c>
      <c r="I8">
        <v>62.14</v>
      </c>
    </row>
    <row r="9" spans="1:9" x14ac:dyDescent="0.25">
      <c r="A9">
        <v>7</v>
      </c>
      <c r="B9">
        <v>69</v>
      </c>
      <c r="C9" t="s">
        <v>48</v>
      </c>
      <c r="D9" s="1">
        <v>10533343298</v>
      </c>
      <c r="E9" s="1">
        <v>10543627288</v>
      </c>
      <c r="F9">
        <v>61.63</v>
      </c>
      <c r="G9">
        <v>63.54</v>
      </c>
      <c r="H9">
        <v>4.16</v>
      </c>
      <c r="I9">
        <v>66.3</v>
      </c>
    </row>
    <row r="10" spans="1:9" x14ac:dyDescent="0.25">
      <c r="A10">
        <v>8</v>
      </c>
      <c r="B10">
        <v>140</v>
      </c>
      <c r="C10" t="s">
        <v>49</v>
      </c>
      <c r="D10" s="1">
        <v>6245587637</v>
      </c>
      <c r="E10" s="1">
        <v>6332699090</v>
      </c>
      <c r="F10">
        <v>57.7</v>
      </c>
      <c r="G10">
        <v>59.36</v>
      </c>
      <c r="H10">
        <v>2.4700000000000002</v>
      </c>
      <c r="I10">
        <v>68.760000000000005</v>
      </c>
    </row>
    <row r="11" spans="1:9" x14ac:dyDescent="0.25">
      <c r="A11">
        <v>9</v>
      </c>
      <c r="B11">
        <v>473</v>
      </c>
      <c r="C11" t="s">
        <v>76</v>
      </c>
      <c r="D11" s="1">
        <v>5776711158</v>
      </c>
      <c r="E11" s="1">
        <v>5778885966</v>
      </c>
      <c r="F11">
        <v>64.91</v>
      </c>
      <c r="G11">
        <v>67.19</v>
      </c>
      <c r="H11">
        <v>2.2799999999999998</v>
      </c>
      <c r="I11">
        <v>71.040000000000006</v>
      </c>
    </row>
    <row r="12" spans="1:9" x14ac:dyDescent="0.25">
      <c r="A12">
        <v>10</v>
      </c>
      <c r="B12">
        <v>3548</v>
      </c>
      <c r="C12" t="s">
        <v>50</v>
      </c>
      <c r="D12" s="1">
        <v>4903032869</v>
      </c>
      <c r="E12" s="1">
        <v>4786085381</v>
      </c>
      <c r="F12">
        <v>60.02</v>
      </c>
      <c r="G12">
        <v>62.25</v>
      </c>
      <c r="H12">
        <v>1.94</v>
      </c>
      <c r="I12">
        <v>72.98</v>
      </c>
    </row>
    <row r="13" spans="1:9" x14ac:dyDescent="0.25">
      <c r="A13">
        <v>11</v>
      </c>
      <c r="B13">
        <v>1318</v>
      </c>
      <c r="C13" t="s">
        <v>77</v>
      </c>
      <c r="D13" s="1">
        <v>3621177764</v>
      </c>
      <c r="E13" s="1">
        <v>3531431558</v>
      </c>
      <c r="F13">
        <v>63.73</v>
      </c>
      <c r="G13">
        <v>66.040000000000006</v>
      </c>
      <c r="H13">
        <v>1.43</v>
      </c>
      <c r="I13">
        <v>74.41</v>
      </c>
    </row>
    <row r="14" spans="1:9" x14ac:dyDescent="0.25">
      <c r="A14">
        <v>12</v>
      </c>
      <c r="B14">
        <v>213</v>
      </c>
      <c r="C14" t="s">
        <v>52</v>
      </c>
      <c r="D14" s="1">
        <v>3384277962</v>
      </c>
      <c r="E14" s="1">
        <v>3305430869</v>
      </c>
      <c r="F14">
        <v>73.23</v>
      </c>
      <c r="G14">
        <v>74.709999999999994</v>
      </c>
      <c r="H14">
        <v>1.34</v>
      </c>
      <c r="I14">
        <v>75.75</v>
      </c>
    </row>
    <row r="15" spans="1:9" x14ac:dyDescent="0.25">
      <c r="A15">
        <v>13</v>
      </c>
      <c r="B15">
        <v>215</v>
      </c>
      <c r="C15" t="s">
        <v>53</v>
      </c>
      <c r="D15" s="1">
        <v>3379883007</v>
      </c>
      <c r="E15" s="1">
        <v>3262130212</v>
      </c>
      <c r="F15">
        <v>61.64</v>
      </c>
      <c r="G15">
        <v>63.38</v>
      </c>
      <c r="H15">
        <v>1.33</v>
      </c>
      <c r="I15">
        <v>77.08</v>
      </c>
    </row>
    <row r="16" spans="1:9" x14ac:dyDescent="0.25">
      <c r="A16">
        <v>14</v>
      </c>
      <c r="B16">
        <v>280</v>
      </c>
      <c r="C16" t="s">
        <v>77</v>
      </c>
      <c r="D16" s="1">
        <v>3235050393</v>
      </c>
      <c r="E16" s="1">
        <v>3097252227</v>
      </c>
      <c r="F16">
        <v>67.06</v>
      </c>
      <c r="G16">
        <v>71.64</v>
      </c>
      <c r="H16">
        <v>1.28</v>
      </c>
      <c r="I16">
        <v>78.36</v>
      </c>
    </row>
    <row r="17" spans="1:13" x14ac:dyDescent="0.25">
      <c r="A17">
        <v>15</v>
      </c>
      <c r="B17">
        <v>4928</v>
      </c>
      <c r="C17" t="s">
        <v>78</v>
      </c>
      <c r="D17" s="1">
        <v>3151375481</v>
      </c>
      <c r="E17" s="1">
        <v>3121443759</v>
      </c>
      <c r="F17">
        <v>64.290000000000006</v>
      </c>
      <c r="G17">
        <v>66.83</v>
      </c>
      <c r="H17">
        <v>1.24</v>
      </c>
      <c r="I17">
        <v>79.599999999999994</v>
      </c>
    </row>
    <row r="18" spans="1:13" x14ac:dyDescent="0.25">
      <c r="A18">
        <v>16</v>
      </c>
      <c r="B18">
        <v>1278</v>
      </c>
      <c r="C18" t="s">
        <v>79</v>
      </c>
      <c r="D18" s="1">
        <v>2991258464</v>
      </c>
      <c r="E18" s="1">
        <v>2983520602</v>
      </c>
      <c r="F18">
        <v>60.78</v>
      </c>
      <c r="G18">
        <v>62.65</v>
      </c>
      <c r="H18">
        <v>1.18</v>
      </c>
      <c r="I18">
        <v>80.78</v>
      </c>
    </row>
    <row r="19" spans="1:13" x14ac:dyDescent="0.25">
      <c r="A19">
        <v>17</v>
      </c>
      <c r="B19">
        <v>660</v>
      </c>
      <c r="C19" t="s">
        <v>80</v>
      </c>
      <c r="D19" s="1">
        <v>2790375526</v>
      </c>
      <c r="E19" s="1">
        <v>2728557648</v>
      </c>
      <c r="F19">
        <v>61.08</v>
      </c>
      <c r="G19">
        <v>65.94</v>
      </c>
      <c r="H19">
        <v>1.1000000000000001</v>
      </c>
      <c r="I19">
        <v>81.89</v>
      </c>
    </row>
    <row r="20" spans="1:13" x14ac:dyDescent="0.25">
      <c r="A20">
        <v>18</v>
      </c>
      <c r="B20">
        <v>241</v>
      </c>
      <c r="C20" t="s">
        <v>56</v>
      </c>
      <c r="D20" s="1">
        <v>2467219347</v>
      </c>
      <c r="E20" s="1">
        <v>2455307535</v>
      </c>
      <c r="F20">
        <v>62.44</v>
      </c>
      <c r="G20">
        <v>64.42</v>
      </c>
      <c r="H20">
        <v>0.97</v>
      </c>
      <c r="I20">
        <v>82.86</v>
      </c>
    </row>
    <row r="21" spans="1:13" x14ac:dyDescent="0.25">
      <c r="A21">
        <v>19</v>
      </c>
      <c r="B21">
        <v>55</v>
      </c>
      <c r="C21" t="s">
        <v>81</v>
      </c>
      <c r="D21" s="1">
        <v>2048048895</v>
      </c>
      <c r="E21" s="1">
        <v>2039993657</v>
      </c>
      <c r="F21">
        <v>62.73</v>
      </c>
      <c r="G21">
        <v>66.13</v>
      </c>
      <c r="H21">
        <v>0.81</v>
      </c>
      <c r="I21">
        <v>83.67</v>
      </c>
    </row>
    <row r="22" spans="1:13" x14ac:dyDescent="0.25">
      <c r="A22">
        <v>20</v>
      </c>
      <c r="B22">
        <v>91</v>
      </c>
      <c r="C22" t="s">
        <v>57</v>
      </c>
      <c r="D22" s="1">
        <v>2028296977</v>
      </c>
      <c r="E22" s="1">
        <v>2068827351</v>
      </c>
      <c r="F22">
        <v>61.23</v>
      </c>
      <c r="G22">
        <v>62.91</v>
      </c>
      <c r="H22">
        <v>0.8</v>
      </c>
      <c r="I22">
        <v>84.47</v>
      </c>
    </row>
    <row r="23" spans="1:13" x14ac:dyDescent="0.25">
      <c r="A23">
        <v>21</v>
      </c>
      <c r="B23">
        <v>411</v>
      </c>
      <c r="C23" t="s">
        <v>58</v>
      </c>
      <c r="D23" s="1">
        <v>1465187448</v>
      </c>
      <c r="E23" s="1">
        <v>1521926813</v>
      </c>
      <c r="F23">
        <v>65.36</v>
      </c>
      <c r="G23">
        <v>66.540000000000006</v>
      </c>
      <c r="H23">
        <v>0.57999999999999996</v>
      </c>
      <c r="I23">
        <v>85.05</v>
      </c>
    </row>
    <row r="24" spans="1:13" x14ac:dyDescent="0.25">
      <c r="A24">
        <v>22</v>
      </c>
      <c r="B24">
        <v>88</v>
      </c>
      <c r="C24" t="s">
        <v>82</v>
      </c>
      <c r="D24" s="1">
        <v>1277113995</v>
      </c>
      <c r="E24" s="1">
        <v>1235842597</v>
      </c>
      <c r="F24">
        <v>68.7</v>
      </c>
      <c r="G24">
        <v>71.86</v>
      </c>
      <c r="H24">
        <v>0.5</v>
      </c>
      <c r="I24">
        <v>85.55</v>
      </c>
    </row>
    <row r="25" spans="1:13" x14ac:dyDescent="0.25">
      <c r="A25">
        <v>23</v>
      </c>
      <c r="B25">
        <v>28</v>
      </c>
      <c r="C25" t="s">
        <v>59</v>
      </c>
      <c r="D25" s="1">
        <v>1255492562</v>
      </c>
      <c r="E25" s="1">
        <v>1385434309</v>
      </c>
      <c r="F25">
        <v>63.63</v>
      </c>
      <c r="G25">
        <v>66.63</v>
      </c>
      <c r="H25">
        <v>0.5</v>
      </c>
      <c r="I25">
        <v>86.05</v>
      </c>
    </row>
    <row r="26" spans="1:13" x14ac:dyDescent="0.25">
      <c r="A26">
        <v>24</v>
      </c>
      <c r="B26">
        <v>50</v>
      </c>
      <c r="C26" t="s">
        <v>83</v>
      </c>
      <c r="D26" s="1">
        <v>1213236086</v>
      </c>
      <c r="E26" s="1">
        <v>1198642681</v>
      </c>
      <c r="F26">
        <v>70.53</v>
      </c>
      <c r="G26">
        <v>72.16</v>
      </c>
      <c r="H26">
        <v>0.48</v>
      </c>
      <c r="I26">
        <v>86.53</v>
      </c>
    </row>
    <row r="27" spans="1:13" x14ac:dyDescent="0.25">
      <c r="A27">
        <v>25</v>
      </c>
      <c r="B27">
        <v>169</v>
      </c>
      <c r="C27" t="s">
        <v>84</v>
      </c>
      <c r="D27" s="1">
        <v>1119009715</v>
      </c>
      <c r="E27" s="1">
        <v>1103072100</v>
      </c>
      <c r="F27">
        <v>58.69</v>
      </c>
      <c r="G27">
        <v>60.17</v>
      </c>
      <c r="H27">
        <v>0.44</v>
      </c>
      <c r="I27">
        <v>86.97</v>
      </c>
    </row>
    <row r="28" spans="1:13" x14ac:dyDescent="0.25">
      <c r="C28" s="3" t="s">
        <v>61</v>
      </c>
      <c r="D28" s="8">
        <f>D29-SUM(D3:D27)</f>
        <v>32996141825</v>
      </c>
      <c r="E28" s="8">
        <f>E29-SUM(E3:E27)</f>
        <v>32765239277</v>
      </c>
      <c r="F28" s="8"/>
      <c r="G28" s="8"/>
      <c r="H28" s="8">
        <f>H29-SUM(H3:H27)</f>
        <v>13.040000000000006</v>
      </c>
      <c r="I28" s="8">
        <f>I29-I27</f>
        <v>13.030000000000001</v>
      </c>
      <c r="J28" s="8"/>
      <c r="K28" s="8"/>
      <c r="L28" s="8"/>
      <c r="M28" s="9"/>
    </row>
    <row r="29" spans="1:13" x14ac:dyDescent="0.25">
      <c r="C29" t="s">
        <v>0</v>
      </c>
      <c r="D29" s="1">
        <v>253238099905</v>
      </c>
      <c r="E29" s="1">
        <v>251011133315</v>
      </c>
      <c r="F29">
        <v>64.61</v>
      </c>
      <c r="G29">
        <v>67.349999999999994</v>
      </c>
      <c r="H29">
        <v>100</v>
      </c>
      <c r="I29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7" zoomScaleNormal="100" zoomScaleSheetLayoutView="100" workbookViewId="0">
      <selection activeCell="AA21" sqref="AA21"/>
    </sheetView>
  </sheetViews>
  <sheetFormatPr defaultRowHeight="15" x14ac:dyDescent="0.25"/>
  <sheetData/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2020</vt:lpstr>
      <vt:lpstr>2020 and 2019</vt:lpstr>
      <vt:lpstr>2019</vt:lpstr>
      <vt:lpstr>Chart</vt:lpstr>
      <vt:lpstr>'2020'!naic_market_share_2020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Huetter</dc:creator>
  <cp:lastModifiedBy>John Huetter</cp:lastModifiedBy>
  <cp:lastPrinted>2021-04-10T16:56:45Z</cp:lastPrinted>
  <dcterms:created xsi:type="dcterms:W3CDTF">2021-04-09T22:05:48Z</dcterms:created>
  <dcterms:modified xsi:type="dcterms:W3CDTF">2021-04-10T17:53:07Z</dcterms:modified>
</cp:coreProperties>
</file>